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055"/>
  </bookViews>
  <sheets>
    <sheet name="ENERO" sheetId="2" r:id="rId1"/>
  </sheets>
  <definedNames>
    <definedName name="_xlnm.Print_Area" localSheetId="0">ENERO!$A$1:$AN$33</definedName>
  </definedNames>
  <calcPr calcId="144525"/>
</workbook>
</file>

<file path=xl/calcChain.xml><?xml version="1.0" encoding="utf-8"?>
<calcChain xmlns="http://schemas.openxmlformats.org/spreadsheetml/2006/main">
  <c r="G6" i="2" l="1"/>
  <c r="G8" i="2"/>
  <c r="G9" i="2"/>
  <c r="F15" i="2"/>
  <c r="F16" i="2"/>
  <c r="F17" i="2"/>
  <c r="F18" i="2"/>
  <c r="F14" i="2"/>
  <c r="F24" i="2"/>
  <c r="F25" i="2"/>
  <c r="F23" i="2"/>
  <c r="E8" i="2"/>
  <c r="D10" i="2" l="1"/>
  <c r="H16" i="2" l="1"/>
  <c r="J16" i="2" s="1"/>
  <c r="H14" i="2"/>
  <c r="H15" i="2"/>
  <c r="J15" i="2" s="1"/>
  <c r="H30" i="2"/>
  <c r="J30" i="2" s="1"/>
  <c r="H29" i="2"/>
  <c r="H25" i="2"/>
  <c r="I25" i="2" s="1"/>
  <c r="H23" i="2"/>
  <c r="I23" i="2" s="1"/>
  <c r="G31" i="2"/>
  <c r="E31" i="2"/>
  <c r="D31" i="2"/>
  <c r="F29" i="2"/>
  <c r="F31" i="2" s="1"/>
  <c r="G26" i="2"/>
  <c r="E26" i="2"/>
  <c r="D26" i="2"/>
  <c r="H24" i="2"/>
  <c r="J24" i="2" s="1"/>
  <c r="H22" i="2"/>
  <c r="I22" i="2" s="1"/>
  <c r="F22" i="2"/>
  <c r="F6" i="2" s="1"/>
  <c r="G19" i="2"/>
  <c r="E19" i="2"/>
  <c r="D19" i="2"/>
  <c r="H18" i="2"/>
  <c r="J18" i="2" s="1"/>
  <c r="H17" i="2"/>
  <c r="J17" i="2" s="1"/>
  <c r="G10" i="2"/>
  <c r="F10" i="2"/>
  <c r="E10" i="2"/>
  <c r="H9" i="2"/>
  <c r="F9" i="2"/>
  <c r="E9" i="2"/>
  <c r="D9" i="2"/>
  <c r="D8" i="2"/>
  <c r="G7" i="2"/>
  <c r="G11" i="2" s="1"/>
  <c r="E7" i="2"/>
  <c r="D7" i="2"/>
  <c r="E6" i="2"/>
  <c r="D6" i="2"/>
  <c r="I18" i="2" l="1"/>
  <c r="I29" i="2"/>
  <c r="J29" i="2"/>
  <c r="F8" i="2"/>
  <c r="J25" i="2"/>
  <c r="I24" i="2"/>
  <c r="H26" i="2"/>
  <c r="I26" i="2" s="1"/>
  <c r="J23" i="2"/>
  <c r="I15" i="2"/>
  <c r="H7" i="2"/>
  <c r="H6" i="2"/>
  <c r="J6" i="2" s="1"/>
  <c r="H10" i="2"/>
  <c r="H8" i="2"/>
  <c r="I8" i="2" s="1"/>
  <c r="H31" i="2"/>
  <c r="I31" i="2" s="1"/>
  <c r="F26" i="2"/>
  <c r="J9" i="2"/>
  <c r="H19" i="2"/>
  <c r="J19" i="2" s="1"/>
  <c r="I30" i="2"/>
  <c r="F19" i="2"/>
  <c r="I16" i="2"/>
  <c r="D11" i="2"/>
  <c r="I9" i="2"/>
  <c r="E11" i="2"/>
  <c r="I17" i="2"/>
  <c r="F7" i="2"/>
  <c r="F11" i="2" s="1"/>
  <c r="I19" i="2" l="1"/>
  <c r="J26" i="2"/>
  <c r="J31" i="2"/>
  <c r="J8" i="2"/>
  <c r="H11" i="2"/>
  <c r="J11" i="2" s="1"/>
  <c r="I6" i="2"/>
  <c r="I7" i="2"/>
  <c r="J7" i="2"/>
  <c r="I10" i="2"/>
  <c r="J10" i="2"/>
  <c r="I14" i="2"/>
  <c r="J14" i="2"/>
  <c r="I11" i="2" l="1"/>
</calcChain>
</file>

<file path=xl/sharedStrings.xml><?xml version="1.0" encoding="utf-8"?>
<sst xmlns="http://schemas.openxmlformats.org/spreadsheetml/2006/main" count="80" uniqueCount="29">
  <si>
    <t xml:space="preserve">HOSPITAL DE EMERGERGENCIAS JOSE CASIMIRO ULLOA </t>
  </si>
  <si>
    <t>OFICINA  EJECUTIVA DE PLANEAMIENTO Y PRESUPUESTO</t>
  </si>
  <si>
    <t>FUENTE</t>
  </si>
  <si>
    <t>GENERICA</t>
  </si>
  <si>
    <t>PIA</t>
  </si>
  <si>
    <t>PIM</t>
  </si>
  <si>
    <t>PCA</t>
  </si>
  <si>
    <t>EJECUTADO</t>
  </si>
  <si>
    <t>TOTAL</t>
  </si>
  <si>
    <t xml:space="preserve">SALDO </t>
  </si>
  <si>
    <t>EJEC</t>
  </si>
  <si>
    <t>ENE</t>
  </si>
  <si>
    <t>S/.</t>
  </si>
  <si>
    <t xml:space="preserve">% </t>
  </si>
  <si>
    <t>TODA
 FUENTE</t>
  </si>
  <si>
    <t>2.1 PERSONAL</t>
  </si>
  <si>
    <t>2.2 PENSIONES</t>
  </si>
  <si>
    <t>2.3 BIENES Y SERVICIOS</t>
  </si>
  <si>
    <t xml:space="preserve">2.5 OTROS GASTOS </t>
  </si>
  <si>
    <t xml:space="preserve">2.6 ACTIVOS NO FINANCIEROS </t>
  </si>
  <si>
    <t>TOTAL TODA FUENTE</t>
  </si>
  <si>
    <t>R.O.</t>
  </si>
  <si>
    <t>TOTAL R.O.</t>
  </si>
  <si>
    <t>R.D.R.</t>
  </si>
  <si>
    <t>TOTAL R.D.R.</t>
  </si>
  <si>
    <t>DYT</t>
  </si>
  <si>
    <t>TOTAL DYT</t>
  </si>
  <si>
    <t>FUENTE : SIAF MPP</t>
  </si>
  <si>
    <t>EJECUCION DE PRESUPUESTO INSTITUCIONAL  A ENERO 2015 (DEVENGADO)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</si>
</sst>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16"/>
      <color theme="1"/>
      <name val="Arial Narrow"/>
      <family val="2"/>
    </font>
    <font>
      <sz val="22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7F1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0" fontId="1" fillId="0" borderId="0" xfId="0" applyFont="1"/>
    <xf numFmtId="0" fontId="4" fillId="2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164" fontId="7" fillId="7" borderId="1" xfId="0" applyNumberFormat="1" applyFont="1" applyFill="1" applyBorder="1" applyAlignment="1">
      <alignment horizontal="left" vertical="center" wrapText="1"/>
    </xf>
    <xf numFmtId="3" fontId="4" fillId="8" borderId="2" xfId="0" applyNumberFormat="1" applyFont="1" applyFill="1" applyBorder="1" applyAlignment="1">
      <alignment vertical="center"/>
    </xf>
    <xf numFmtId="3" fontId="4" fillId="8" borderId="2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9" borderId="0" xfId="0" applyFont="1" applyFill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9"/>
          <c:y val="2.4581075117955254E-3"/>
          <c:w val="0.81803663987647712"/>
          <c:h val="0.89315161265434728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ENERO!$G$4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9E-3"/>
                  <c:y val="-2.984062712737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702E-3"/>
                  <c:y val="2.382999429460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4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3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ENERO!$C$29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ENERO!$H$29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ENERO!$I$4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ENERO!$C$29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ENERO!$I$29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gapDepth val="0"/>
        <c:shape val="cylinder"/>
        <c:axId val="78474240"/>
        <c:axId val="51107456"/>
        <c:axId val="0"/>
      </c:bar3DChart>
      <c:catAx>
        <c:axId val="78474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1107456"/>
        <c:crosses val="autoZero"/>
        <c:auto val="1"/>
        <c:lblAlgn val="ctr"/>
        <c:lblOffset val="100"/>
        <c:noMultiLvlLbl val="0"/>
      </c:catAx>
      <c:valAx>
        <c:axId val="5110745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474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9" l="0.70866141732283894" r="0.70866141732283894" t="0.7480314960629959" header="0.31496062992126339" footer="0.314960629921263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38863330003177"/>
          <c:y val="2.2683117366234733E-2"/>
          <c:w val="0.82876014615820082"/>
          <c:h val="0.9096707778784295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ENERO!$C$4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ENERO!$C$6:$C$10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ENERO!$C$14:$C$18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ENERO!$G$4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1.3594771241830098E-2"/>
                  <c:y val="-4.0117808282814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326715042972581E-2"/>
                  <c:y val="-9.438598936194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914950337090187E-2"/>
                  <c:y val="-5.663698232411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ENERO!$H$6:$H$10</c:f>
              <c:numCache>
                <c:formatCode>#,##0</c:formatCode>
                <c:ptCount val="5"/>
                <c:pt idx="0">
                  <c:v>2599616.2999999998</c:v>
                </c:pt>
                <c:pt idx="1">
                  <c:v>261180.72</c:v>
                </c:pt>
                <c:pt idx="2">
                  <c:v>1230945.3999999999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ENERO!$I$4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2712449179146843E-2"/>
                  <c:y val="7.595902724548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780536256497452E-2"/>
                  <c:y val="7.112119174478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785188616124E-2"/>
                  <c:y val="6.170802700507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ENERO!$I$6:$I$10</c:f>
              <c:numCache>
                <c:formatCode>#,##0</c:formatCode>
                <c:ptCount val="5"/>
                <c:pt idx="0">
                  <c:v>21800065.699999999</c:v>
                </c:pt>
                <c:pt idx="1">
                  <c:v>2095241.28</c:v>
                </c:pt>
                <c:pt idx="2">
                  <c:v>21185799.600000001</c:v>
                </c:pt>
                <c:pt idx="3">
                  <c:v>113222</c:v>
                </c:pt>
                <c:pt idx="4">
                  <c:v>805452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94879744"/>
        <c:axId val="96419840"/>
        <c:axId val="0"/>
      </c:bar3DChart>
      <c:catAx>
        <c:axId val="94879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6419840"/>
        <c:crosses val="autoZero"/>
        <c:auto val="1"/>
        <c:lblAlgn val="ctr"/>
        <c:lblOffset val="100"/>
        <c:noMultiLvlLbl val="0"/>
      </c:catAx>
      <c:valAx>
        <c:axId val="9641984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879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468" l="0.70866141732283761" r="0.70866141732283761" t="0.74803149606299468" header="0.31496062992126223" footer="0.3149606299212622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FUENTE R.O.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ENERO!$C$14:$C$18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ENERO!$E$14:$E$18</c:f>
              <c:numCache>
                <c:formatCode>#,##0</c:formatCode>
                <c:ptCount val="5"/>
                <c:pt idx="0">
                  <c:v>24399682</c:v>
                </c:pt>
                <c:pt idx="1">
                  <c:v>2356422</c:v>
                </c:pt>
                <c:pt idx="2">
                  <c:v>15300000</c:v>
                </c:pt>
                <c:pt idx="3">
                  <c:v>81309</c:v>
                </c:pt>
                <c:pt idx="4">
                  <c:v>453602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54046773177"/>
          <c:w val="0.38741907261592301"/>
          <c:h val="0.66224599893351055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 RDR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7030A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#,##0.00" sourceLinked="0"/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ENERO!$C$22:$C$25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ENERO!$E$22:$E$25</c:f>
              <c:numCache>
                <c:formatCode>#,##0</c:formatCode>
                <c:ptCount val="4"/>
                <c:pt idx="0">
                  <c:v>0</c:v>
                </c:pt>
                <c:pt idx="1">
                  <c:v>7116745</c:v>
                </c:pt>
                <c:pt idx="2">
                  <c:v>31913</c:v>
                </c:pt>
                <c:pt idx="3">
                  <c:v>351850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014981106085152"/>
          <c:y val="0.29569553805774279"/>
          <c:w val="0.38741914707470082"/>
          <c:h val="0.66224619712591171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79409251757152"/>
          <c:y val="7.9849124092404872E-3"/>
          <c:w val="0.81803663987647712"/>
          <c:h val="0.8931516126543467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ENERO!$C$4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ENERO!$C$6:$C$10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ENERO!$C$14:$C$18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ENERO!$G$4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-4.1263699162290297E-3"/>
                  <c:y val="-3.5851474398941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15924790572511E-3"/>
                  <c:y val="-3.583145902578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7E-3"/>
                  <c:y val="-3.3479804830351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ENERO!$C$14:$C$18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ENERO!$H$14:$H$18</c:f>
              <c:numCache>
                <c:formatCode>#,##0</c:formatCode>
                <c:ptCount val="5"/>
                <c:pt idx="0">
                  <c:v>2599616.2999999998</c:v>
                </c:pt>
                <c:pt idx="1">
                  <c:v>261180.72</c:v>
                </c:pt>
                <c:pt idx="2">
                  <c:v>830805.27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ENERO!$I$4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2782080637553409E-2"/>
                  <c:y val="7.142932133483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63699162290427E-3"/>
                  <c:y val="2.3939646682405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790328747403892E-2"/>
                  <c:y val="7.198669515247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384891621462746E-2"/>
                  <c:y val="6.204649418822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ENERO!$C$14:$C$18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ENERO!$I$14:$I$18</c:f>
              <c:numCache>
                <c:formatCode>#,##0</c:formatCode>
                <c:ptCount val="5"/>
                <c:pt idx="0">
                  <c:v>21800065.699999999</c:v>
                </c:pt>
                <c:pt idx="1">
                  <c:v>2095241.28</c:v>
                </c:pt>
                <c:pt idx="2">
                  <c:v>14469194.73</c:v>
                </c:pt>
                <c:pt idx="3">
                  <c:v>81309</c:v>
                </c:pt>
                <c:pt idx="4">
                  <c:v>453602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94881280"/>
        <c:axId val="96424448"/>
        <c:axId val="0"/>
      </c:bar3DChart>
      <c:catAx>
        <c:axId val="94881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6424448"/>
        <c:crosses val="autoZero"/>
        <c:auto val="1"/>
        <c:lblAlgn val="ctr"/>
        <c:lblOffset val="100"/>
        <c:noMultiLvlLbl val="0"/>
      </c:catAx>
      <c:valAx>
        <c:axId val="9642444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8812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35" l="0.70866141732283838" r="0.70866141732283838" t="0.74803149606299535" header="0.31496062992126295" footer="0.3149606299212629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TODA FUENTE </a:t>
            </a:r>
          </a:p>
        </c:rich>
      </c:tx>
      <c:layout>
        <c:manualLayout>
          <c:xMode val="edge"/>
          <c:yMode val="edge"/>
          <c:x val="9.6216378245198464E-2"/>
          <c:y val="6.0975228338003649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ENERO!$C$6:$C$10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ENERO!$E$6:$E$10</c:f>
              <c:numCache>
                <c:formatCode>#,##0</c:formatCode>
                <c:ptCount val="5"/>
                <c:pt idx="0">
                  <c:v>24399682</c:v>
                </c:pt>
                <c:pt idx="1">
                  <c:v>2356422</c:v>
                </c:pt>
                <c:pt idx="2">
                  <c:v>22416745</c:v>
                </c:pt>
                <c:pt idx="3">
                  <c:v>113222</c:v>
                </c:pt>
                <c:pt idx="4">
                  <c:v>805452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950321321255463"/>
          <c:y val="0.16724341824421707"/>
          <c:w val="0.38741912135634859"/>
          <c:h val="0.6622460598222323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DYT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ENERO!$C$29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ENERO!$E$29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89181082094"/>
          <c:w val="0.38741917203531373"/>
          <c:h val="0.6622462732698954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77" r="0.75000000000000577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3"/>
          <c:y val="2.4581075117955245E-3"/>
          <c:w val="0.81803663987647712"/>
          <c:h val="0.89315161265434695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ENERO!$G$4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77E-3"/>
                  <c:y val="-2.984062712737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676E-3"/>
                  <c:y val="2.3829994294608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ENERO!$C$22:$C$25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ENERO!$H$22:$H$25</c:f>
              <c:numCache>
                <c:formatCode>#,##0</c:formatCode>
                <c:ptCount val="4"/>
                <c:pt idx="0">
                  <c:v>0</c:v>
                </c:pt>
                <c:pt idx="1">
                  <c:v>400140.13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ENERO!$I$4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ENERO!$C$22:$C$25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ENERO!$I$22:$I$25</c:f>
              <c:numCache>
                <c:formatCode>#,##0</c:formatCode>
                <c:ptCount val="4"/>
                <c:pt idx="0">
                  <c:v>0</c:v>
                </c:pt>
                <c:pt idx="1">
                  <c:v>6716604.8700000001</c:v>
                </c:pt>
                <c:pt idx="2">
                  <c:v>31913</c:v>
                </c:pt>
                <c:pt idx="3">
                  <c:v>351850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94882304"/>
        <c:axId val="97805440"/>
        <c:axId val="0"/>
      </c:bar3DChart>
      <c:catAx>
        <c:axId val="94882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805440"/>
        <c:crosses val="autoZero"/>
        <c:auto val="1"/>
        <c:lblAlgn val="ctr"/>
        <c:lblOffset val="100"/>
        <c:noMultiLvlLbl val="0"/>
      </c:catAx>
      <c:valAx>
        <c:axId val="9780544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8823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68" l="0.70866141732283872" r="0.70866141732283872" t="0.74803149606299568" header="0.31496062992126317" footer="0.3149606299212631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25</xdr:row>
      <xdr:rowOff>209550</xdr:rowOff>
    </xdr:from>
    <xdr:to>
      <xdr:col>29</xdr:col>
      <xdr:colOff>552450</xdr:colOff>
      <xdr:row>31</xdr:row>
      <xdr:rowOff>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142875</xdr:colOff>
      <xdr:row>3</xdr:row>
      <xdr:rowOff>95250</xdr:rowOff>
    </xdr:from>
    <xdr:to>
      <xdr:col>29</xdr:col>
      <xdr:colOff>571500</xdr:colOff>
      <xdr:row>9</xdr:row>
      <xdr:rowOff>762000</xdr:rowOff>
    </xdr:to>
    <xdr:graphicFrame macro="">
      <xdr:nvGraphicFramePr>
        <xdr:cNvPr id="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8</xdr:row>
      <xdr:rowOff>76200</xdr:rowOff>
    </xdr:from>
    <xdr:to>
      <xdr:col>25</xdr:col>
      <xdr:colOff>114300</xdr:colOff>
      <xdr:row>8</xdr:row>
      <xdr:rowOff>829355</xdr:rowOff>
    </xdr:to>
    <xdr:sp macro="" textlink="">
      <xdr:nvSpPr>
        <xdr:cNvPr id="4" name="3 CuadroTexto"/>
        <xdr:cNvSpPr txBox="1"/>
      </xdr:nvSpPr>
      <xdr:spPr>
        <a:xfrm>
          <a:off x="42024300" y="5429250"/>
          <a:ext cx="4686300" cy="753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TODA FUENTE</a:t>
          </a:r>
        </a:p>
      </xdr:txBody>
    </xdr:sp>
    <xdr:clientData/>
  </xdr:twoCellAnchor>
  <xdr:twoCellAnchor>
    <xdr:from>
      <xdr:col>29</xdr:col>
      <xdr:colOff>666750</xdr:colOff>
      <xdr:row>9</xdr:row>
      <xdr:rowOff>1009650</xdr:rowOff>
    </xdr:from>
    <xdr:to>
      <xdr:col>38</xdr:col>
      <xdr:colOff>723900</xdr:colOff>
      <xdr:row>17</xdr:row>
      <xdr:rowOff>495300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19050</xdr:colOff>
      <xdr:row>17</xdr:row>
      <xdr:rowOff>790575</xdr:rowOff>
    </xdr:from>
    <xdr:to>
      <xdr:col>38</xdr:col>
      <xdr:colOff>638175</xdr:colOff>
      <xdr:row>25</xdr:row>
      <xdr:rowOff>161925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161925</xdr:colOff>
      <xdr:row>9</xdr:row>
      <xdr:rowOff>876300</xdr:rowOff>
    </xdr:from>
    <xdr:to>
      <xdr:col>29</xdr:col>
      <xdr:colOff>695325</xdr:colOff>
      <xdr:row>17</xdr:row>
      <xdr:rowOff>638175</xdr:rowOff>
    </xdr:to>
    <xdr:graphicFrame macro="">
      <xdr:nvGraphicFramePr>
        <xdr:cNvPr id="7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503466</xdr:colOff>
      <xdr:row>15</xdr:row>
      <xdr:rowOff>1104900</xdr:rowOff>
    </xdr:from>
    <xdr:to>
      <xdr:col>25</xdr:col>
      <xdr:colOff>190500</xdr:colOff>
      <xdr:row>16</xdr:row>
      <xdr:rowOff>653143</xdr:rowOff>
    </xdr:to>
    <xdr:sp macro="" textlink="">
      <xdr:nvSpPr>
        <xdr:cNvPr id="8" name="7 CuadroTexto"/>
        <xdr:cNvSpPr txBox="1"/>
      </xdr:nvSpPr>
      <xdr:spPr>
        <a:xfrm>
          <a:off x="41765766" y="13087350"/>
          <a:ext cx="5021034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RECURSOS</a:t>
          </a:r>
          <a:r>
            <a:rPr lang="es-ES" sz="3200" b="1" baseline="0"/>
            <a:t> ORDINARIOS</a:t>
          </a:r>
          <a:endParaRPr lang="es-ES" sz="3200" b="1"/>
        </a:p>
      </xdr:txBody>
    </xdr:sp>
    <xdr:clientData/>
  </xdr:twoCellAnchor>
  <xdr:twoCellAnchor>
    <xdr:from>
      <xdr:col>29</xdr:col>
      <xdr:colOff>704850</xdr:colOff>
      <xdr:row>3</xdr:row>
      <xdr:rowOff>285750</xdr:rowOff>
    </xdr:from>
    <xdr:to>
      <xdr:col>38</xdr:col>
      <xdr:colOff>685800</xdr:colOff>
      <xdr:row>9</xdr:row>
      <xdr:rowOff>819150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685801</xdr:colOff>
      <xdr:row>25</xdr:row>
      <xdr:rowOff>564699</xdr:rowOff>
    </xdr:from>
    <xdr:to>
      <xdr:col>26</xdr:col>
      <xdr:colOff>304799</xdr:colOff>
      <xdr:row>26</xdr:row>
      <xdr:rowOff>190500</xdr:rowOff>
    </xdr:to>
    <xdr:sp macro="" textlink="">
      <xdr:nvSpPr>
        <xdr:cNvPr id="10" name="9 CuadroTexto"/>
        <xdr:cNvSpPr txBox="1"/>
      </xdr:nvSpPr>
      <xdr:spPr>
        <a:xfrm>
          <a:off x="38900101" y="22272174"/>
          <a:ext cx="8762998" cy="797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DONACIONES Y TRANSFERENCIAS </a:t>
          </a:r>
        </a:p>
      </xdr:txBody>
    </xdr:sp>
    <xdr:clientData/>
  </xdr:twoCellAnchor>
  <xdr:twoCellAnchor>
    <xdr:from>
      <xdr:col>30</xdr:col>
      <xdr:colOff>0</xdr:colOff>
      <xdr:row>25</xdr:row>
      <xdr:rowOff>523875</xdr:rowOff>
    </xdr:from>
    <xdr:to>
      <xdr:col>38</xdr:col>
      <xdr:colOff>609600</xdr:colOff>
      <xdr:row>31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114300</xdr:colOff>
      <xdr:row>17</xdr:row>
      <xdr:rowOff>904875</xdr:rowOff>
    </xdr:from>
    <xdr:to>
      <xdr:col>29</xdr:col>
      <xdr:colOff>571500</xdr:colOff>
      <xdr:row>25</xdr:row>
      <xdr:rowOff>9525</xdr:rowOff>
    </xdr:to>
    <xdr:graphicFrame macro="">
      <xdr:nvGraphicFramePr>
        <xdr:cNvPr id="1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38100</xdr:colOff>
      <xdr:row>22</xdr:row>
      <xdr:rowOff>826572</xdr:rowOff>
    </xdr:from>
    <xdr:to>
      <xdr:col>28</xdr:col>
      <xdr:colOff>609600</xdr:colOff>
      <xdr:row>23</xdr:row>
      <xdr:rowOff>571500</xdr:rowOff>
    </xdr:to>
    <xdr:sp macro="" textlink="">
      <xdr:nvSpPr>
        <xdr:cNvPr id="13" name="12 CuadroTexto"/>
        <xdr:cNvSpPr txBox="1"/>
      </xdr:nvSpPr>
      <xdr:spPr>
        <a:xfrm>
          <a:off x="40538400" y="19590822"/>
          <a:ext cx="8667750" cy="726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RECURSOS</a:t>
          </a:r>
          <a:r>
            <a:rPr lang="es-ES" sz="3600" b="1" baseline="0"/>
            <a:t> DIRECTAMENTE RECAUDADOS</a:t>
          </a:r>
          <a:endParaRPr lang="es-ES" sz="3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abSelected="1" zoomScale="10" zoomScaleNormal="10" zoomScaleSheetLayoutView="25" workbookViewId="0">
      <selection sqref="A1:AN33"/>
    </sheetView>
  </sheetViews>
  <sheetFormatPr baseColWidth="10" defaultRowHeight="27" x14ac:dyDescent="0.35"/>
  <cols>
    <col min="1" max="1" width="5.140625" style="46" customWidth="1"/>
    <col min="2" max="2" width="22.85546875" style="47" customWidth="1"/>
    <col min="3" max="3" width="31.5703125" style="48" customWidth="1"/>
    <col min="4" max="4" width="21.28515625" style="49" customWidth="1"/>
    <col min="5" max="5" width="24" style="49" customWidth="1"/>
    <col min="6" max="6" width="26.85546875" style="49" customWidth="1"/>
    <col min="7" max="7" width="27.5703125" style="49" customWidth="1"/>
    <col min="8" max="8" width="26.85546875" style="50" customWidth="1"/>
    <col min="9" max="9" width="26.85546875" style="47" customWidth="1"/>
    <col min="10" max="10" width="26.85546875" style="51" customWidth="1"/>
    <col min="11" max="11" width="23.28515625" style="9" customWidth="1"/>
    <col min="12" max="26" width="11.42578125" style="9"/>
    <col min="27" max="27" width="7.140625" style="9" customWidth="1"/>
    <col min="28" max="16384" width="11.42578125" style="9"/>
  </cols>
  <sheetData>
    <row r="1" spans="1:45" x14ac:dyDescent="0.35">
      <c r="A1" s="1"/>
      <c r="B1" s="2" t="s">
        <v>0</v>
      </c>
      <c r="C1" s="3"/>
      <c r="D1" s="4"/>
      <c r="E1" s="4"/>
      <c r="F1" s="4"/>
      <c r="G1" s="4"/>
      <c r="H1" s="5"/>
      <c r="I1" s="6"/>
      <c r="J1" s="7"/>
      <c r="K1" s="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35">
      <c r="A2" s="1"/>
      <c r="B2" s="2" t="s">
        <v>1</v>
      </c>
      <c r="C2" s="3"/>
      <c r="D2" s="4"/>
      <c r="E2" s="4"/>
      <c r="F2" s="4"/>
      <c r="G2" s="4"/>
      <c r="H2" s="5"/>
      <c r="I2" s="10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30" x14ac:dyDescent="0.3">
      <c r="A3" s="1"/>
      <c r="B3" s="69" t="s">
        <v>28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1"/>
      <c r="AM3" s="1"/>
      <c r="AN3" s="1"/>
      <c r="AO3" s="1"/>
      <c r="AP3" s="1"/>
      <c r="AQ3" s="1"/>
      <c r="AR3" s="1"/>
      <c r="AS3" s="1"/>
    </row>
    <row r="4" spans="1:45" ht="36.75" customHeight="1" x14ac:dyDescent="0.3">
      <c r="A4" s="1"/>
      <c r="B4" s="53" t="s">
        <v>2</v>
      </c>
      <c r="C4" s="63" t="s">
        <v>3</v>
      </c>
      <c r="D4" s="65" t="s">
        <v>4</v>
      </c>
      <c r="E4" s="65" t="s">
        <v>5</v>
      </c>
      <c r="F4" s="53" t="s">
        <v>6</v>
      </c>
      <c r="G4" s="52" t="s">
        <v>7</v>
      </c>
      <c r="H4" s="11" t="s">
        <v>8</v>
      </c>
      <c r="I4" s="12" t="s">
        <v>9</v>
      </c>
      <c r="J4" s="13" t="s">
        <v>10</v>
      </c>
      <c r="K4" s="14"/>
      <c r="L4" s="15"/>
      <c r="M4" s="16"/>
      <c r="N4" s="15"/>
      <c r="O4" s="15"/>
      <c r="P4" s="15"/>
      <c r="Q4" s="15"/>
      <c r="R4" s="15"/>
      <c r="S4" s="15"/>
      <c r="T4" s="15"/>
      <c r="U4" s="14"/>
      <c r="V4" s="15"/>
      <c r="W4" s="15"/>
      <c r="X4" s="17"/>
      <c r="Y4" s="15"/>
      <c r="Z4" s="15"/>
      <c r="AA4" s="15"/>
      <c r="AB4" s="15"/>
      <c r="AC4" s="15"/>
      <c r="AD4" s="15"/>
      <c r="AE4" s="1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42" customHeight="1" x14ac:dyDescent="0.3">
      <c r="A5" s="1"/>
      <c r="B5" s="54"/>
      <c r="C5" s="64"/>
      <c r="D5" s="65"/>
      <c r="E5" s="65"/>
      <c r="F5" s="54"/>
      <c r="G5" s="18" t="s">
        <v>11</v>
      </c>
      <c r="H5" s="11" t="s">
        <v>12</v>
      </c>
      <c r="I5" s="19" t="s">
        <v>12</v>
      </c>
      <c r="J5" s="20" t="s">
        <v>13</v>
      </c>
      <c r="K5" s="14"/>
      <c r="L5" s="15"/>
      <c r="M5" s="16"/>
      <c r="N5" s="15"/>
      <c r="O5" s="15"/>
      <c r="P5" s="15"/>
      <c r="Q5" s="15"/>
      <c r="R5" s="15"/>
      <c r="S5" s="15"/>
      <c r="T5" s="15"/>
      <c r="U5" s="14"/>
      <c r="V5" s="15"/>
      <c r="W5" s="15"/>
      <c r="X5" s="17"/>
      <c r="Y5" s="15"/>
      <c r="Z5" s="15"/>
      <c r="AA5" s="15"/>
      <c r="AB5" s="15"/>
      <c r="AC5" s="15"/>
      <c r="AD5" s="15"/>
      <c r="AE5" s="1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86.25" customHeight="1" x14ac:dyDescent="0.35">
      <c r="A6" s="1"/>
      <c r="B6" s="68" t="s">
        <v>14</v>
      </c>
      <c r="C6" s="21" t="s">
        <v>15</v>
      </c>
      <c r="D6" s="22">
        <f t="shared" ref="D6" si="0">D14+D22</f>
        <v>24399682</v>
      </c>
      <c r="E6" s="22">
        <f>E14+E22</f>
        <v>24399682</v>
      </c>
      <c r="F6" s="22">
        <f>F14+F22</f>
        <v>24399682</v>
      </c>
      <c r="G6" s="23">
        <f>G14+G22</f>
        <v>2599616.2999999998</v>
      </c>
      <c r="H6" s="24">
        <f t="shared" ref="H6:H11" si="1">SUM(G6:G6)</f>
        <v>2599616.2999999998</v>
      </c>
      <c r="I6" s="25">
        <f t="shared" ref="I6:I11" si="2">E6-H6</f>
        <v>21800065.699999999</v>
      </c>
      <c r="J6" s="26">
        <f t="shared" ref="J6:J11" si="3">H6/E6*100</f>
        <v>10.654304019208119</v>
      </c>
      <c r="K6" s="27"/>
      <c r="L6" s="15"/>
      <c r="M6" s="16"/>
      <c r="N6" s="15"/>
      <c r="O6" s="15"/>
      <c r="P6" s="15"/>
      <c r="Q6" s="15"/>
      <c r="R6" s="15"/>
      <c r="S6" s="15"/>
      <c r="T6" s="15"/>
      <c r="U6" s="14"/>
      <c r="V6" s="15"/>
      <c r="W6" s="15"/>
      <c r="X6" s="17"/>
      <c r="Y6" s="15"/>
      <c r="Z6" s="15"/>
      <c r="AA6" s="15"/>
      <c r="AB6" s="15"/>
      <c r="AC6" s="15"/>
      <c r="AD6" s="15"/>
      <c r="AE6" s="1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6.25" customHeight="1" x14ac:dyDescent="0.3">
      <c r="A7" s="1"/>
      <c r="B7" s="67"/>
      <c r="C7" s="21" t="s">
        <v>16</v>
      </c>
      <c r="D7" s="22">
        <f t="shared" ref="D7:F7" si="4">D15</f>
        <v>2356422</v>
      </c>
      <c r="E7" s="22">
        <f t="shared" si="4"/>
        <v>2356422</v>
      </c>
      <c r="F7" s="22">
        <f t="shared" si="4"/>
        <v>2356422</v>
      </c>
      <c r="G7" s="23">
        <f>G15</f>
        <v>261180.72</v>
      </c>
      <c r="H7" s="24">
        <f t="shared" si="1"/>
        <v>261180.72</v>
      </c>
      <c r="I7" s="25">
        <f t="shared" si="2"/>
        <v>2095241.28</v>
      </c>
      <c r="J7" s="26">
        <f t="shared" si="3"/>
        <v>11.083783804428919</v>
      </c>
      <c r="K7" s="14"/>
      <c r="L7" s="15"/>
      <c r="M7" s="16"/>
      <c r="N7" s="15"/>
      <c r="O7" s="15"/>
      <c r="P7" s="15"/>
      <c r="Q7" s="15"/>
      <c r="R7" s="15"/>
      <c r="S7" s="15"/>
      <c r="T7" s="15"/>
      <c r="U7" s="14"/>
      <c r="V7" s="15"/>
      <c r="W7" s="15"/>
      <c r="X7" s="17"/>
      <c r="Y7" s="15"/>
      <c r="Z7" s="15"/>
      <c r="AA7" s="15"/>
      <c r="AB7" s="15"/>
      <c r="AC7" s="15"/>
      <c r="AD7" s="15"/>
      <c r="AE7" s="15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86.25" customHeight="1" x14ac:dyDescent="0.3">
      <c r="A8" s="1"/>
      <c r="B8" s="67"/>
      <c r="C8" s="21" t="s">
        <v>17</v>
      </c>
      <c r="D8" s="22">
        <f t="shared" ref="D8:G8" si="5">D16+D23+D29</f>
        <v>25705427</v>
      </c>
      <c r="E8" s="22">
        <f>E16+E23+E29</f>
        <v>22416745</v>
      </c>
      <c r="F8" s="22">
        <f t="shared" si="5"/>
        <v>22416745</v>
      </c>
      <c r="G8" s="23">
        <f t="shared" si="5"/>
        <v>1230945.3999999999</v>
      </c>
      <c r="H8" s="24">
        <f t="shared" si="1"/>
        <v>1230945.3999999999</v>
      </c>
      <c r="I8" s="25">
        <f t="shared" si="2"/>
        <v>21185799.600000001</v>
      </c>
      <c r="J8" s="26">
        <f t="shared" si="3"/>
        <v>5.4911870568184629</v>
      </c>
      <c r="K8" s="14"/>
      <c r="L8" s="15"/>
      <c r="M8" s="16"/>
      <c r="N8" s="15"/>
      <c r="O8" s="15"/>
      <c r="P8" s="15"/>
      <c r="Q8" s="15"/>
      <c r="R8" s="15"/>
      <c r="S8" s="15"/>
      <c r="T8" s="15"/>
      <c r="U8" s="14"/>
      <c r="V8" s="15"/>
      <c r="W8" s="15"/>
      <c r="X8" s="17"/>
      <c r="Y8" s="15"/>
      <c r="Z8" s="15"/>
      <c r="AA8" s="15"/>
      <c r="AB8" s="15"/>
      <c r="AC8" s="15"/>
      <c r="AD8" s="15"/>
      <c r="AE8" s="15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86.25" customHeight="1" x14ac:dyDescent="0.3">
      <c r="A9" s="1"/>
      <c r="B9" s="67"/>
      <c r="C9" s="21" t="s">
        <v>18</v>
      </c>
      <c r="D9" s="22">
        <f>D17+D24</f>
        <v>31913</v>
      </c>
      <c r="E9" s="22">
        <f>E17+E24</f>
        <v>113222</v>
      </c>
      <c r="F9" s="22">
        <f>F17+F24</f>
        <v>113222</v>
      </c>
      <c r="G9" s="23">
        <f t="shared" ref="G9" si="6">G17+G24</f>
        <v>0</v>
      </c>
      <c r="H9" s="24">
        <f t="shared" si="1"/>
        <v>0</v>
      </c>
      <c r="I9" s="25">
        <f t="shared" si="2"/>
        <v>113222</v>
      </c>
      <c r="J9" s="26">
        <f t="shared" si="3"/>
        <v>0</v>
      </c>
      <c r="K9" s="14"/>
      <c r="L9" s="15"/>
      <c r="M9" s="16"/>
      <c r="N9" s="15"/>
      <c r="O9" s="15"/>
      <c r="P9" s="15"/>
      <c r="Q9" s="15"/>
      <c r="R9" s="15"/>
      <c r="S9" s="15"/>
      <c r="T9" s="15"/>
      <c r="U9" s="14"/>
      <c r="V9" s="15"/>
      <c r="W9" s="15"/>
      <c r="X9" s="17"/>
      <c r="Y9" s="15"/>
      <c r="Z9" s="15"/>
      <c r="AA9" s="15"/>
      <c r="AB9" s="15"/>
      <c r="AC9" s="15"/>
      <c r="AD9" s="15"/>
      <c r="AE9" s="15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86.25" customHeight="1" x14ac:dyDescent="0.3">
      <c r="A10" s="1"/>
      <c r="B10" s="67"/>
      <c r="C10" s="28" t="s">
        <v>19</v>
      </c>
      <c r="D10" s="22">
        <f>D18+D25</f>
        <v>1807172</v>
      </c>
      <c r="E10" s="22">
        <f t="shared" ref="E10:G10" si="7">E18+E25+E30</f>
        <v>805452</v>
      </c>
      <c r="F10" s="22">
        <f t="shared" si="7"/>
        <v>805452</v>
      </c>
      <c r="G10" s="23">
        <f t="shared" si="7"/>
        <v>0</v>
      </c>
      <c r="H10" s="24">
        <f t="shared" si="1"/>
        <v>0</v>
      </c>
      <c r="I10" s="25">
        <f t="shared" si="2"/>
        <v>805452</v>
      </c>
      <c r="J10" s="26">
        <f t="shared" si="3"/>
        <v>0</v>
      </c>
      <c r="K10" s="14"/>
      <c r="L10" s="15"/>
      <c r="M10" s="16"/>
      <c r="N10" s="15"/>
      <c r="O10" s="15"/>
      <c r="P10" s="15"/>
      <c r="Q10" s="15"/>
      <c r="R10" s="15"/>
      <c r="S10" s="15"/>
      <c r="T10" s="15"/>
      <c r="U10" s="14"/>
      <c r="V10" s="15"/>
      <c r="W10" s="15"/>
      <c r="X10" s="17"/>
      <c r="Y10" s="15"/>
      <c r="Z10" s="15"/>
      <c r="AA10" s="15"/>
      <c r="AB10" s="15"/>
      <c r="AC10" s="15"/>
      <c r="AD10" s="15"/>
      <c r="AE10" s="15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92.25" customHeight="1" x14ac:dyDescent="0.3">
      <c r="A11" s="1"/>
      <c r="B11" s="61" t="s">
        <v>20</v>
      </c>
      <c r="C11" s="62"/>
      <c r="D11" s="29">
        <f t="shared" ref="D11:F11" si="8">SUM(D6:D10)</f>
        <v>54300616</v>
      </c>
      <c r="E11" s="29">
        <f t="shared" si="8"/>
        <v>50091523</v>
      </c>
      <c r="F11" s="29">
        <f t="shared" si="8"/>
        <v>50091523</v>
      </c>
      <c r="G11" s="29">
        <f>SUM(G6:G10)</f>
        <v>4091742.42</v>
      </c>
      <c r="H11" s="30">
        <f t="shared" si="1"/>
        <v>4091742.42</v>
      </c>
      <c r="I11" s="29">
        <f t="shared" si="2"/>
        <v>45999780.579999998</v>
      </c>
      <c r="J11" s="31">
        <f t="shared" si="3"/>
        <v>8.1685326676930945</v>
      </c>
      <c r="K11" s="14"/>
      <c r="L11" s="15"/>
      <c r="M11" s="16"/>
      <c r="N11" s="15"/>
      <c r="O11" s="15"/>
      <c r="P11" s="15"/>
      <c r="Q11" s="15"/>
      <c r="R11" s="15"/>
      <c r="S11" s="15"/>
      <c r="T11" s="15"/>
      <c r="U11" s="14"/>
      <c r="V11" s="15"/>
      <c r="W11" s="15"/>
      <c r="X11" s="17"/>
      <c r="Y11" s="15"/>
      <c r="Z11" s="15"/>
      <c r="AA11" s="15"/>
      <c r="AB11" s="15"/>
      <c r="AC11" s="15"/>
      <c r="AD11" s="15"/>
      <c r="AE11" s="15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8.25" customHeight="1" x14ac:dyDescent="0.3">
      <c r="A12" s="1"/>
      <c r="B12" s="53" t="s">
        <v>2</v>
      </c>
      <c r="C12" s="63" t="s">
        <v>3</v>
      </c>
      <c r="D12" s="65" t="s">
        <v>4</v>
      </c>
      <c r="E12" s="65" t="s">
        <v>5</v>
      </c>
      <c r="F12" s="53" t="s">
        <v>6</v>
      </c>
      <c r="G12" s="52" t="s">
        <v>7</v>
      </c>
      <c r="H12" s="11" t="s">
        <v>8</v>
      </c>
      <c r="I12" s="12" t="s">
        <v>9</v>
      </c>
      <c r="J12" s="13" t="s">
        <v>10</v>
      </c>
      <c r="K12" s="14"/>
      <c r="L12" s="15"/>
      <c r="M12" s="16"/>
      <c r="N12" s="15"/>
      <c r="O12" s="15"/>
      <c r="P12" s="15"/>
      <c r="Q12" s="15"/>
      <c r="R12" s="15"/>
      <c r="S12" s="15"/>
      <c r="T12" s="15"/>
      <c r="U12" s="14"/>
      <c r="V12" s="15"/>
      <c r="W12" s="15"/>
      <c r="X12" s="17"/>
      <c r="Y12" s="15"/>
      <c r="Z12" s="15"/>
      <c r="AA12" s="15"/>
      <c r="AB12" s="15"/>
      <c r="AC12" s="15"/>
      <c r="AD12" s="15"/>
      <c r="AE12" s="1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47.25" customHeight="1" x14ac:dyDescent="0.3">
      <c r="A13" s="1"/>
      <c r="B13" s="54"/>
      <c r="C13" s="64"/>
      <c r="D13" s="65"/>
      <c r="E13" s="65"/>
      <c r="F13" s="54"/>
      <c r="G13" s="18" t="s">
        <v>11</v>
      </c>
      <c r="H13" s="11" t="s">
        <v>12</v>
      </c>
      <c r="I13" s="19" t="s">
        <v>12</v>
      </c>
      <c r="J13" s="20" t="s">
        <v>13</v>
      </c>
      <c r="K13" s="14"/>
      <c r="L13" s="15"/>
      <c r="M13" s="16"/>
      <c r="N13" s="15"/>
      <c r="O13" s="15"/>
      <c r="P13" s="15"/>
      <c r="Q13" s="15"/>
      <c r="R13" s="15"/>
      <c r="S13" s="15"/>
      <c r="T13" s="15"/>
      <c r="U13" s="14"/>
      <c r="V13" s="15"/>
      <c r="W13" s="15"/>
      <c r="X13" s="17"/>
      <c r="Y13" s="15"/>
      <c r="Z13" s="15"/>
      <c r="AA13" s="15"/>
      <c r="AB13" s="15"/>
      <c r="AC13" s="15"/>
      <c r="AD13" s="15"/>
      <c r="AE13" s="15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86.25" customHeight="1" x14ac:dyDescent="0.3">
      <c r="A14" s="1"/>
      <c r="B14" s="66" t="s">
        <v>21</v>
      </c>
      <c r="C14" s="21" t="s">
        <v>15</v>
      </c>
      <c r="D14" s="32">
        <v>24399682</v>
      </c>
      <c r="E14" s="32">
        <v>24399682</v>
      </c>
      <c r="F14" s="32">
        <f>+E14</f>
        <v>24399682</v>
      </c>
      <c r="G14" s="23">
        <v>2599616.2999999998</v>
      </c>
      <c r="H14" s="32">
        <f t="shared" ref="H14:H19" si="9">SUM(G14:G14)</f>
        <v>2599616.2999999998</v>
      </c>
      <c r="I14" s="25">
        <f t="shared" ref="I14:I19" si="10">E14-H14</f>
        <v>21800065.699999999</v>
      </c>
      <c r="J14" s="26">
        <f t="shared" ref="J14:J19" si="11">H14/E14*100</f>
        <v>10.654304019208119</v>
      </c>
      <c r="K14" s="33"/>
      <c r="L14" s="1"/>
      <c r="M14" s="34"/>
      <c r="N14" s="1"/>
      <c r="O14" s="1"/>
      <c r="P14" s="1"/>
      <c r="Q14" s="1"/>
      <c r="R14" s="1"/>
      <c r="S14" s="1"/>
      <c r="T14" s="1"/>
      <c r="U14" s="33"/>
      <c r="V14" s="1"/>
      <c r="W14" s="1"/>
      <c r="X14" s="35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86.25" customHeight="1" x14ac:dyDescent="0.3">
      <c r="A15" s="1"/>
      <c r="B15" s="67"/>
      <c r="C15" s="21" t="s">
        <v>16</v>
      </c>
      <c r="D15" s="32">
        <v>2356422</v>
      </c>
      <c r="E15" s="32">
        <v>2356422</v>
      </c>
      <c r="F15" s="32">
        <f t="shared" ref="F15:F18" si="12">+E15</f>
        <v>2356422</v>
      </c>
      <c r="G15" s="23">
        <v>261180.72</v>
      </c>
      <c r="H15" s="32">
        <f t="shared" si="9"/>
        <v>261180.72</v>
      </c>
      <c r="I15" s="25">
        <f t="shared" si="10"/>
        <v>2095241.28</v>
      </c>
      <c r="J15" s="26">
        <f t="shared" si="11"/>
        <v>11.083783804428919</v>
      </c>
      <c r="K15" s="33"/>
      <c r="L15" s="1"/>
      <c r="M15" s="34"/>
      <c r="N15" s="1"/>
      <c r="O15" s="1"/>
      <c r="P15" s="1"/>
      <c r="Q15" s="1"/>
      <c r="R15" s="1"/>
      <c r="S15" s="1"/>
      <c r="T15" s="1"/>
      <c r="U15" s="33"/>
      <c r="V15" s="1"/>
      <c r="W15" s="1"/>
      <c r="X15" s="3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86.25" customHeight="1" x14ac:dyDescent="0.3">
      <c r="A16" s="1"/>
      <c r="B16" s="67"/>
      <c r="C16" s="21" t="s">
        <v>17</v>
      </c>
      <c r="D16" s="32">
        <v>15300000</v>
      </c>
      <c r="E16" s="32">
        <v>15300000</v>
      </c>
      <c r="F16" s="32">
        <f t="shared" si="12"/>
        <v>15300000</v>
      </c>
      <c r="G16" s="23">
        <v>830805.27</v>
      </c>
      <c r="H16" s="32">
        <f t="shared" si="9"/>
        <v>830805.27</v>
      </c>
      <c r="I16" s="25">
        <f t="shared" si="10"/>
        <v>14469194.73</v>
      </c>
      <c r="J16" s="26">
        <f t="shared" si="11"/>
        <v>5.4300998039215687</v>
      </c>
      <c r="K16" s="33"/>
      <c r="L16" s="1"/>
      <c r="M16" s="34"/>
      <c r="N16" s="1"/>
      <c r="O16" s="1"/>
      <c r="P16" s="1"/>
      <c r="Q16" s="1"/>
      <c r="R16" s="1"/>
      <c r="S16" s="1"/>
      <c r="T16" s="1"/>
      <c r="U16" s="33"/>
      <c r="V16" s="1"/>
      <c r="W16" s="1"/>
      <c r="X16" s="35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86.25" customHeight="1" x14ac:dyDescent="0.3">
      <c r="A17" s="1"/>
      <c r="B17" s="67"/>
      <c r="C17" s="21" t="s">
        <v>18</v>
      </c>
      <c r="D17" s="32">
        <v>0</v>
      </c>
      <c r="E17" s="32">
        <v>81309</v>
      </c>
      <c r="F17" s="32">
        <f t="shared" si="12"/>
        <v>81309</v>
      </c>
      <c r="G17" s="23">
        <v>0</v>
      </c>
      <c r="H17" s="32">
        <f t="shared" si="9"/>
        <v>0</v>
      </c>
      <c r="I17" s="25">
        <f t="shared" si="10"/>
        <v>81309</v>
      </c>
      <c r="J17" s="26">
        <f t="shared" si="11"/>
        <v>0</v>
      </c>
      <c r="K17" s="33"/>
      <c r="L17" s="1"/>
      <c r="M17" s="34"/>
      <c r="N17" s="1"/>
      <c r="O17" s="1"/>
      <c r="P17" s="1"/>
      <c r="Q17" s="1"/>
      <c r="R17" s="1"/>
      <c r="S17" s="1"/>
      <c r="T17" s="1"/>
      <c r="U17" s="33"/>
      <c r="V17" s="1"/>
      <c r="W17" s="1"/>
      <c r="X17" s="35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86.25" customHeight="1" x14ac:dyDescent="0.3">
      <c r="A18" s="1"/>
      <c r="B18" s="67"/>
      <c r="C18" s="28" t="s">
        <v>19</v>
      </c>
      <c r="D18" s="32">
        <v>1198556</v>
      </c>
      <c r="E18" s="32">
        <v>453602</v>
      </c>
      <c r="F18" s="32">
        <f t="shared" si="12"/>
        <v>453602</v>
      </c>
      <c r="G18" s="23">
        <v>0</v>
      </c>
      <c r="H18" s="32">
        <f t="shared" si="9"/>
        <v>0</v>
      </c>
      <c r="I18" s="25">
        <f t="shared" si="10"/>
        <v>453602</v>
      </c>
      <c r="J18" s="26">
        <f t="shared" si="11"/>
        <v>0</v>
      </c>
      <c r="K18" s="33"/>
      <c r="L18" s="1"/>
      <c r="M18" s="34"/>
      <c r="N18" s="1"/>
      <c r="O18" s="1"/>
      <c r="P18" s="1"/>
      <c r="Q18" s="1"/>
      <c r="R18" s="1"/>
      <c r="S18" s="1"/>
      <c r="T18" s="1"/>
      <c r="U18" s="33"/>
      <c r="V18" s="1"/>
      <c r="W18" s="1"/>
      <c r="X18" s="35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92.25" customHeight="1" x14ac:dyDescent="0.3">
      <c r="A19" s="1"/>
      <c r="B19" s="61" t="s">
        <v>22</v>
      </c>
      <c r="C19" s="62"/>
      <c r="D19" s="29">
        <f>SUM(D14:D18)</f>
        <v>43254660</v>
      </c>
      <c r="E19" s="29">
        <f t="shared" ref="E19:G19" si="13">SUM(E14:E18)</f>
        <v>42591015</v>
      </c>
      <c r="F19" s="29">
        <f t="shared" si="13"/>
        <v>42591015</v>
      </c>
      <c r="G19" s="29">
        <f t="shared" si="13"/>
        <v>3691602.29</v>
      </c>
      <c r="H19" s="29">
        <f t="shared" si="9"/>
        <v>3691602.29</v>
      </c>
      <c r="I19" s="29">
        <f t="shared" si="10"/>
        <v>38899412.710000001</v>
      </c>
      <c r="J19" s="31">
        <f t="shared" si="11"/>
        <v>8.6675611980602021</v>
      </c>
      <c r="K19" s="33"/>
      <c r="L19" s="1"/>
      <c r="M19" s="34"/>
      <c r="N19" s="1"/>
      <c r="O19" s="1"/>
      <c r="P19" s="1"/>
      <c r="Q19" s="1"/>
      <c r="R19" s="1"/>
      <c r="S19" s="1"/>
      <c r="T19" s="1"/>
      <c r="U19" s="33"/>
      <c r="V19" s="1"/>
      <c r="W19" s="1"/>
      <c r="X19" s="35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45.75" customHeight="1" x14ac:dyDescent="0.3">
      <c r="A20" s="1"/>
      <c r="B20" s="53" t="s">
        <v>2</v>
      </c>
      <c r="C20" s="63" t="s">
        <v>3</v>
      </c>
      <c r="D20" s="65" t="s">
        <v>4</v>
      </c>
      <c r="E20" s="65" t="s">
        <v>5</v>
      </c>
      <c r="F20" s="53" t="s">
        <v>6</v>
      </c>
      <c r="G20" s="52" t="s">
        <v>7</v>
      </c>
      <c r="H20" s="11" t="s">
        <v>8</v>
      </c>
      <c r="I20" s="12" t="s">
        <v>9</v>
      </c>
      <c r="J20" s="13" t="s">
        <v>10</v>
      </c>
      <c r="K20" s="33"/>
      <c r="L20" s="1"/>
      <c r="M20" s="34"/>
      <c r="N20" s="1"/>
      <c r="O20" s="1"/>
      <c r="P20" s="1"/>
      <c r="Q20" s="1"/>
      <c r="R20" s="1"/>
      <c r="S20" s="1"/>
      <c r="T20" s="1"/>
      <c r="U20" s="33"/>
      <c r="V20" s="1"/>
      <c r="W20" s="1"/>
      <c r="X20" s="35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59.25" customHeight="1" x14ac:dyDescent="0.3">
      <c r="A21" s="1"/>
      <c r="B21" s="54"/>
      <c r="C21" s="64"/>
      <c r="D21" s="65"/>
      <c r="E21" s="65"/>
      <c r="F21" s="54"/>
      <c r="G21" s="18" t="s">
        <v>11</v>
      </c>
      <c r="H21" s="11" t="s">
        <v>12</v>
      </c>
      <c r="I21" s="19" t="s">
        <v>12</v>
      </c>
      <c r="J21" s="20" t="s">
        <v>13</v>
      </c>
      <c r="K21" s="33"/>
      <c r="L21" s="1"/>
      <c r="M21" s="34"/>
      <c r="N21" s="1"/>
      <c r="O21" s="1"/>
      <c r="P21" s="1"/>
      <c r="Q21" s="1"/>
      <c r="R21" s="1"/>
      <c r="S21" s="1"/>
      <c r="T21" s="1"/>
      <c r="U21" s="33"/>
      <c r="V21" s="1"/>
      <c r="W21" s="1"/>
      <c r="X21" s="3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77.25" customHeight="1" x14ac:dyDescent="0.3">
      <c r="A22" s="1"/>
      <c r="B22" s="58" t="s">
        <v>23</v>
      </c>
      <c r="C22" s="21" t="s">
        <v>15</v>
      </c>
      <c r="D22" s="22">
        <v>0</v>
      </c>
      <c r="E22" s="32">
        <v>0</v>
      </c>
      <c r="F22" s="32">
        <f>E22</f>
        <v>0</v>
      </c>
      <c r="G22" s="23">
        <v>0</v>
      </c>
      <c r="H22" s="24">
        <f>SUM(G22:G22)</f>
        <v>0</v>
      </c>
      <c r="I22" s="25">
        <f>E22-H22</f>
        <v>0</v>
      </c>
      <c r="J22" s="26">
        <v>0</v>
      </c>
      <c r="K22" s="33"/>
      <c r="L22" s="1"/>
      <c r="M22" s="34"/>
      <c r="N22" s="1"/>
      <c r="O22" s="1"/>
      <c r="P22" s="1"/>
      <c r="Q22" s="1"/>
      <c r="R22" s="1"/>
      <c r="S22" s="1"/>
      <c r="T22" s="1"/>
      <c r="U22" s="33"/>
      <c r="V22" s="1"/>
      <c r="W22" s="1"/>
      <c r="X22" s="35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77.25" customHeight="1" x14ac:dyDescent="0.3">
      <c r="A23" s="1"/>
      <c r="B23" s="59"/>
      <c r="C23" s="21" t="s">
        <v>17</v>
      </c>
      <c r="D23" s="22">
        <v>10405427</v>
      </c>
      <c r="E23" s="22">
        <v>7116745</v>
      </c>
      <c r="F23" s="32">
        <f>+E23</f>
        <v>7116745</v>
      </c>
      <c r="G23" s="23">
        <v>400140.13</v>
      </c>
      <c r="H23" s="24">
        <f>SUM(G23:G23)</f>
        <v>400140.13</v>
      </c>
      <c r="I23" s="25">
        <f>E23-H23</f>
        <v>6716604.8700000001</v>
      </c>
      <c r="J23" s="26">
        <f>H23/E23*100</f>
        <v>5.6225160519310444</v>
      </c>
      <c r="K23" s="33"/>
      <c r="L23" s="1"/>
      <c r="M23" s="34"/>
      <c r="N23" s="1"/>
      <c r="O23" s="1"/>
      <c r="P23" s="1"/>
      <c r="Q23" s="1"/>
      <c r="R23" s="1"/>
      <c r="S23" s="1"/>
      <c r="T23" s="1"/>
      <c r="U23" s="33"/>
      <c r="V23" s="1"/>
      <c r="W23" s="1"/>
      <c r="X23" s="3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77.25" customHeight="1" x14ac:dyDescent="0.3">
      <c r="A24" s="1"/>
      <c r="B24" s="60"/>
      <c r="C24" s="21" t="s">
        <v>18</v>
      </c>
      <c r="D24" s="22">
        <v>31913</v>
      </c>
      <c r="E24" s="32">
        <v>31913</v>
      </c>
      <c r="F24" s="32">
        <f t="shared" ref="F24:F25" si="14">+E24</f>
        <v>31913</v>
      </c>
      <c r="G24" s="23">
        <v>0</v>
      </c>
      <c r="H24" s="24">
        <f>SUM(G24:G24)</f>
        <v>0</v>
      </c>
      <c r="I24" s="25">
        <f>E24-H24</f>
        <v>31913</v>
      </c>
      <c r="J24" s="26">
        <f>H24/E24*100</f>
        <v>0</v>
      </c>
      <c r="K24" s="33"/>
      <c r="L24" s="1"/>
      <c r="M24" s="34"/>
      <c r="N24" s="1"/>
      <c r="O24" s="1"/>
      <c r="P24" s="1"/>
      <c r="Q24" s="1"/>
      <c r="R24" s="1"/>
      <c r="S24" s="1"/>
      <c r="T24" s="1"/>
      <c r="U24" s="33"/>
      <c r="V24" s="1"/>
      <c r="W24" s="1"/>
      <c r="X24" s="35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77.25" customHeight="1" x14ac:dyDescent="0.3">
      <c r="A25" s="1"/>
      <c r="B25" s="60"/>
      <c r="C25" s="28" t="s">
        <v>19</v>
      </c>
      <c r="D25" s="22">
        <v>608616</v>
      </c>
      <c r="E25" s="32">
        <v>351850</v>
      </c>
      <c r="F25" s="32">
        <f t="shared" si="14"/>
        <v>351850</v>
      </c>
      <c r="G25" s="23">
        <v>0</v>
      </c>
      <c r="H25" s="24">
        <f>SUM(G25:G25)</f>
        <v>0</v>
      </c>
      <c r="I25" s="25">
        <f>E25-H25</f>
        <v>351850</v>
      </c>
      <c r="J25" s="26">
        <f>H25/E25*100</f>
        <v>0</v>
      </c>
      <c r="K25" s="33"/>
      <c r="L25" s="1"/>
      <c r="M25" s="34"/>
      <c r="N25" s="1"/>
      <c r="O25" s="1"/>
      <c r="P25" s="1"/>
      <c r="Q25" s="1"/>
      <c r="R25" s="1"/>
      <c r="S25" s="1"/>
      <c r="T25" s="1"/>
      <c r="U25" s="33"/>
      <c r="V25" s="1"/>
      <c r="W25" s="1"/>
      <c r="X25" s="35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92.25" customHeight="1" x14ac:dyDescent="0.3">
      <c r="A26" s="1"/>
      <c r="B26" s="61" t="s">
        <v>24</v>
      </c>
      <c r="C26" s="62"/>
      <c r="D26" s="29">
        <f>SUM(D22:D25)</f>
        <v>11045956</v>
      </c>
      <c r="E26" s="29">
        <f t="shared" ref="E26:G26" si="15">SUM(E22:E25)</f>
        <v>7500508</v>
      </c>
      <c r="F26" s="29">
        <f t="shared" si="15"/>
        <v>7500508</v>
      </c>
      <c r="G26" s="29">
        <f t="shared" si="15"/>
        <v>400140.13</v>
      </c>
      <c r="H26" s="30">
        <f>SUM(G26:G26)</f>
        <v>400140.13</v>
      </c>
      <c r="I26" s="29">
        <f>E26-H26</f>
        <v>7100367.8700000001</v>
      </c>
      <c r="J26" s="31">
        <f>H26/E26*100</f>
        <v>5.3348403868111332</v>
      </c>
      <c r="K26" s="33"/>
      <c r="L26" s="1"/>
      <c r="M26" s="34"/>
      <c r="N26" s="1"/>
      <c r="O26" s="1"/>
      <c r="P26" s="1"/>
      <c r="Q26" s="1"/>
      <c r="R26" s="1"/>
      <c r="S26" s="1"/>
      <c r="T26" s="1"/>
      <c r="U26" s="33"/>
      <c r="V26" s="1"/>
      <c r="W26" s="1"/>
      <c r="X26" s="3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43.5" customHeight="1" x14ac:dyDescent="0.3">
      <c r="A27" s="1"/>
      <c r="B27" s="53" t="s">
        <v>2</v>
      </c>
      <c r="C27" s="63" t="s">
        <v>3</v>
      </c>
      <c r="D27" s="65" t="s">
        <v>4</v>
      </c>
      <c r="E27" s="65" t="s">
        <v>5</v>
      </c>
      <c r="F27" s="53" t="s">
        <v>6</v>
      </c>
      <c r="G27" s="52" t="s">
        <v>7</v>
      </c>
      <c r="H27" s="11" t="s">
        <v>8</v>
      </c>
      <c r="I27" s="12" t="s">
        <v>9</v>
      </c>
      <c r="J27" s="13" t="s">
        <v>10</v>
      </c>
      <c r="K27" s="33"/>
      <c r="L27" s="1"/>
      <c r="M27" s="34"/>
      <c r="N27" s="1"/>
      <c r="O27" s="1"/>
      <c r="P27" s="1"/>
      <c r="Q27" s="1"/>
      <c r="R27" s="1"/>
      <c r="S27" s="1"/>
      <c r="T27" s="1"/>
      <c r="U27" s="33"/>
      <c r="V27" s="1"/>
      <c r="W27" s="1"/>
      <c r="X27" s="35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47.25" customHeight="1" x14ac:dyDescent="0.3">
      <c r="A28" s="1"/>
      <c r="B28" s="54"/>
      <c r="C28" s="64"/>
      <c r="D28" s="65"/>
      <c r="E28" s="65"/>
      <c r="F28" s="54"/>
      <c r="G28" s="18" t="s">
        <v>11</v>
      </c>
      <c r="H28" s="11" t="s">
        <v>12</v>
      </c>
      <c r="I28" s="19" t="s">
        <v>12</v>
      </c>
      <c r="J28" s="20" t="s">
        <v>13</v>
      </c>
      <c r="K28" s="33"/>
      <c r="L28" s="1"/>
      <c r="M28" s="34"/>
      <c r="N28" s="1"/>
      <c r="O28" s="1"/>
      <c r="P28" s="1"/>
      <c r="Q28" s="1"/>
      <c r="R28" s="1"/>
      <c r="S28" s="1"/>
      <c r="T28" s="1"/>
      <c r="U28" s="33"/>
      <c r="V28" s="1"/>
      <c r="W28" s="1"/>
      <c r="X28" s="3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77.25" customHeight="1" x14ac:dyDescent="0.3">
      <c r="A29" s="1"/>
      <c r="B29" s="55" t="s">
        <v>25</v>
      </c>
      <c r="C29" s="21" t="s">
        <v>17</v>
      </c>
      <c r="D29" s="22">
        <v>0</v>
      </c>
      <c r="E29" s="32">
        <v>0</v>
      </c>
      <c r="F29" s="22">
        <f>+E29</f>
        <v>0</v>
      </c>
      <c r="G29" s="23">
        <v>0</v>
      </c>
      <c r="H29" s="24">
        <f>SUM(G29:G29)</f>
        <v>0</v>
      </c>
      <c r="I29" s="25">
        <f>E29-H29</f>
        <v>0</v>
      </c>
      <c r="J29" s="26" t="e">
        <f>H29/E29*100</f>
        <v>#DIV/0!</v>
      </c>
      <c r="K29" s="33"/>
      <c r="L29" s="1"/>
      <c r="M29" s="34"/>
      <c r="N29" s="1"/>
      <c r="O29" s="1"/>
      <c r="P29" s="1"/>
      <c r="Q29" s="1"/>
      <c r="R29" s="1"/>
      <c r="S29" s="1"/>
      <c r="T29" s="1"/>
      <c r="U29" s="33"/>
      <c r="V29" s="1"/>
      <c r="W29" s="1"/>
      <c r="X29" s="3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77.25" customHeight="1" x14ac:dyDescent="0.3">
      <c r="A30" s="1"/>
      <c r="B30" s="56"/>
      <c r="C30" s="28" t="s">
        <v>19</v>
      </c>
      <c r="D30" s="22"/>
      <c r="E30" s="32">
        <v>0</v>
      </c>
      <c r="F30" s="22">
        <v>0</v>
      </c>
      <c r="G30" s="23">
        <v>0</v>
      </c>
      <c r="H30" s="24">
        <f>SUM(G30:G30)</f>
        <v>0</v>
      </c>
      <c r="I30" s="25">
        <f>E30-H30</f>
        <v>0</v>
      </c>
      <c r="J30" s="26" t="e">
        <f>H30/E30*100</f>
        <v>#DIV/0!</v>
      </c>
      <c r="K30" s="33"/>
      <c r="L30" s="1"/>
      <c r="M30" s="34"/>
      <c r="N30" s="1"/>
      <c r="O30" s="1"/>
      <c r="P30" s="1"/>
      <c r="Q30" s="1"/>
      <c r="R30" s="1"/>
      <c r="S30" s="1"/>
      <c r="T30" s="1"/>
      <c r="U30" s="33"/>
      <c r="V30" s="1"/>
      <c r="W30" s="1"/>
      <c r="X30" s="35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92.25" customHeight="1" x14ac:dyDescent="0.3">
      <c r="A31" s="1"/>
      <c r="B31" s="57" t="s">
        <v>26</v>
      </c>
      <c r="C31" s="57"/>
      <c r="D31" s="29">
        <f>SUM(D27:D30)</f>
        <v>0</v>
      </c>
      <c r="E31" s="29">
        <f t="shared" ref="E31:G31" si="16">SUM(E29:E30)</f>
        <v>0</v>
      </c>
      <c r="F31" s="29">
        <f t="shared" si="16"/>
        <v>0</v>
      </c>
      <c r="G31" s="29">
        <f t="shared" si="16"/>
        <v>0</v>
      </c>
      <c r="H31" s="30">
        <f>SUM(G31:G31)</f>
        <v>0</v>
      </c>
      <c r="I31" s="29">
        <f>E31-H31</f>
        <v>0</v>
      </c>
      <c r="J31" s="31" t="e">
        <f>H31/E31*100</f>
        <v>#DIV/0!</v>
      </c>
      <c r="K31" s="33"/>
      <c r="L31" s="1"/>
      <c r="M31" s="34"/>
      <c r="N31" s="1"/>
      <c r="O31" s="1"/>
      <c r="P31" s="1"/>
      <c r="Q31" s="1"/>
      <c r="R31" s="1"/>
      <c r="S31" s="1"/>
      <c r="T31" s="1"/>
      <c r="U31" s="33"/>
      <c r="V31" s="1"/>
      <c r="W31" s="1"/>
      <c r="X31" s="35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45" customFormat="1" ht="53.25" customHeight="1" x14ac:dyDescent="0.25">
      <c r="A32" s="36"/>
      <c r="B32" s="37" t="s">
        <v>27</v>
      </c>
      <c r="C32" s="38"/>
      <c r="D32" s="39"/>
      <c r="E32" s="40"/>
      <c r="F32" s="40"/>
      <c r="G32" s="41"/>
      <c r="H32" s="40"/>
      <c r="I32" s="41"/>
      <c r="J32" s="42"/>
      <c r="K32" s="43"/>
      <c r="L32" s="36"/>
      <c r="M32" s="34"/>
      <c r="N32" s="36"/>
      <c r="O32" s="36"/>
      <c r="P32" s="36"/>
      <c r="Q32" s="36"/>
      <c r="R32" s="36"/>
      <c r="S32" s="36"/>
      <c r="T32" s="36"/>
      <c r="U32" s="43"/>
      <c r="V32" s="36"/>
      <c r="W32" s="36"/>
      <c r="X32" s="44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</row>
    <row r="33" spans="1:45" x14ac:dyDescent="0.35">
      <c r="A33" s="1"/>
      <c r="B33" s="10"/>
      <c r="C33" s="3"/>
      <c r="D33" s="4"/>
      <c r="E33" s="4"/>
      <c r="F33" s="4"/>
      <c r="G33" s="4"/>
      <c r="H33" s="5"/>
      <c r="I33" s="10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5">
      <c r="A34" s="1"/>
      <c r="B34" s="10"/>
      <c r="C34" s="3"/>
      <c r="D34" s="4"/>
      <c r="E34" s="4"/>
      <c r="F34" s="4"/>
      <c r="G34" s="4"/>
      <c r="H34" s="5"/>
      <c r="I34" s="10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5">
      <c r="A35" s="1"/>
      <c r="B35" s="10"/>
      <c r="C35" s="3"/>
      <c r="D35" s="4"/>
      <c r="E35" s="4"/>
      <c r="F35" s="4"/>
      <c r="G35" s="4"/>
      <c r="H35" s="5"/>
      <c r="I35" s="10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5">
      <c r="A36" s="1"/>
      <c r="B36" s="10"/>
      <c r="C36" s="3"/>
      <c r="D36" s="4"/>
      <c r="E36" s="4"/>
      <c r="F36" s="4"/>
      <c r="G36" s="4"/>
      <c r="H36" s="5"/>
      <c r="I36" s="10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5">
      <c r="A37" s="1"/>
      <c r="B37" s="10"/>
      <c r="C37" s="3"/>
      <c r="D37" s="4"/>
      <c r="E37" s="4"/>
      <c r="F37" s="4"/>
      <c r="G37" s="4"/>
      <c r="H37" s="5"/>
      <c r="I37" s="10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</sheetData>
  <mergeCells count="29">
    <mergeCell ref="B3:AK3"/>
    <mergeCell ref="B4:B5"/>
    <mergeCell ref="C4:C5"/>
    <mergeCell ref="D4:D5"/>
    <mergeCell ref="E4:E5"/>
    <mergeCell ref="F4:F5"/>
    <mergeCell ref="B6:B10"/>
    <mergeCell ref="B11:C11"/>
    <mergeCell ref="B12:B13"/>
    <mergeCell ref="C12:C13"/>
    <mergeCell ref="D12:D13"/>
    <mergeCell ref="F12:F13"/>
    <mergeCell ref="B14:B18"/>
    <mergeCell ref="B19:C19"/>
    <mergeCell ref="B20:B21"/>
    <mergeCell ref="C20:C21"/>
    <mergeCell ref="D20:D21"/>
    <mergeCell ref="E20:E21"/>
    <mergeCell ref="F20:F21"/>
    <mergeCell ref="E12:E13"/>
    <mergeCell ref="F27:F28"/>
    <mergeCell ref="B29:B30"/>
    <mergeCell ref="B31:C31"/>
    <mergeCell ref="B22:B25"/>
    <mergeCell ref="B26:C26"/>
    <mergeCell ref="B27:B28"/>
    <mergeCell ref="C27:C28"/>
    <mergeCell ref="D27:D28"/>
    <mergeCell ref="E27:E28"/>
  </mergeCells>
  <pageMargins left="0.19685039370078741" right="0.19685039370078741" top="0.32" bottom="0.23" header="0.31496062992125984" footer="0.31496062992125984"/>
  <pageSetup paperSize="9" scale="20" orientation="landscape" r:id="rId1"/>
  <rowBreaks count="1" manualBreakCount="1">
    <brk id="33" max="16383" man="1"/>
  </rowBreaks>
  <colBreaks count="1" manualBreakCount="1">
    <brk id="39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dcomunicaciones</cp:lastModifiedBy>
  <cp:lastPrinted>2015-06-09T15:03:26Z</cp:lastPrinted>
  <dcterms:created xsi:type="dcterms:W3CDTF">2015-01-30T14:24:31Z</dcterms:created>
  <dcterms:modified xsi:type="dcterms:W3CDTF">2015-06-09T15:03:44Z</dcterms:modified>
</cp:coreProperties>
</file>